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0940003MAC_87.514\"/>
    </mc:Choice>
  </mc:AlternateContent>
  <xr:revisionPtr revIDLastSave="0" documentId="13_ncr:1_{C7CFEEAE-D15E-4964-9269-AA2202C7179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APA" sheetId="9" r:id="rId1"/>
    <sheet name="ORDEM BANCÁRIA" sheetId="6" r:id="rId2"/>
    <sheet name="FLUXO DE CAIXA" sheetId="7" r:id="rId3"/>
    <sheet name="COMPOSIÇÃO DAS DESPESAS" sheetId="10" r:id="rId4"/>
  </sheets>
  <externalReferences>
    <externalReference r:id="rId5"/>
    <externalReference r:id="rId6"/>
  </externalReferences>
  <definedNames>
    <definedName name="_2" localSheetId="0">#REF!</definedName>
    <definedName name="_2">#REF!</definedName>
    <definedName name="_xlnm._FilterDatabase" localSheetId="3" hidden="1">'COMPOSIÇÃO DAS DESPESAS'!$A$5:$N$21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DESPESAS'!$A$1:$G$21</definedName>
    <definedName name="_xlnm.Print_Area" localSheetId="2">'FLUXO DE CAIXA'!$A$1:$B$18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7" l="1"/>
  <c r="F19" i="10"/>
  <c r="F21" i="10" s="1"/>
  <c r="B17" i="7" l="1"/>
  <c r="B9" i="7" l="1"/>
</calcChain>
</file>

<file path=xl/sharedStrings.xml><?xml version="1.0" encoding="utf-8"?>
<sst xmlns="http://schemas.openxmlformats.org/spreadsheetml/2006/main" count="69" uniqueCount="45">
  <si>
    <t>Total</t>
  </si>
  <si>
    <t>Fluxo de Caixa Realizado</t>
  </si>
  <si>
    <t>Saldo inicial</t>
  </si>
  <si>
    <t>RECEITAS FINANCEIRAS</t>
  </si>
  <si>
    <t>Pagamentos de despesas</t>
  </si>
  <si>
    <t>Saldo Final</t>
  </si>
  <si>
    <t xml:space="preserve">  </t>
  </si>
  <si>
    <t>EMENDA N° 40940003</t>
  </si>
  <si>
    <t>SECRETARIA DE ESTADO DA SAÚDE DE SÃO PAULO</t>
  </si>
  <si>
    <t xml:space="preserve">RESOLUÇÃO SS Nº 127, DE 21 DE SETEMBRO DE 2023 </t>
  </si>
  <si>
    <t xml:space="preserve">INCREMENTO MAC - SENADORA MARA GABRILLI - IMREA </t>
  </si>
  <si>
    <t>SETEMBRO/2025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</si>
  <si>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</si>
  <si>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</si>
  <si>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</si>
  <si>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</si>
  <si>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</si>
  <si>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</si>
  <si>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</si>
  <si>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</si>
  <si>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</si>
  <si>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>MATERIAIS DE CONSUMO</t>
  </si>
  <si>
    <t>TOTAL</t>
  </si>
  <si>
    <t xml:space="preserve">SAMIG INDUSTRIA METALURGICA LTDA EPP                        </t>
  </si>
  <si>
    <t xml:space="preserve">TATUAPE PRODUTOS MEDICOS E HOSPITALARES LTDA                </t>
  </si>
  <si>
    <t xml:space="preserve">GARDEN RAIZ COMERCIO E SERVICOS LTDA                        </t>
  </si>
  <si>
    <t xml:space="preserve">VALTER HENRIQUE JOSE DOS SANTOS                             </t>
  </si>
  <si>
    <t xml:space="preserve">SMOKE DETECTION SISTEMA DE SEGURANCA CON                    </t>
  </si>
  <si>
    <t xml:space="preserve">LUCAS BRANDALISE DE OLIVEIRA                                </t>
  </si>
  <si>
    <t xml:space="preserve">LG COMERCIAL ELETRICA LTDA                                  </t>
  </si>
  <si>
    <t xml:space="preserve">THIAGO OLIVEIRA DOS SANTOS BRITO                            </t>
  </si>
  <si>
    <t xml:space="preserve">CICERO MARQUIEL NASCIMENTO DA SILVA                         </t>
  </si>
  <si>
    <t xml:space="preserve">LUCENA COMERCIO DE EQUIPAMENTOS MEDICOS LTDA                </t>
  </si>
  <si>
    <t xml:space="preserve">ERIKA CRISTINA TEIXEIRA                                     </t>
  </si>
  <si>
    <t xml:space="preserve">VISURI EQUIPAMENTOS E SERVIÇOS S.A.                         </t>
  </si>
  <si>
    <t xml:space="preserve">CAMPANA &amp; ZAGO LTDA                                         </t>
  </si>
  <si>
    <t xml:space="preserve">GNS GASES E EQUIPAMENTOS LTDA                               </t>
  </si>
  <si>
    <t xml:space="preserve">MAT. P/ OBRAS E REFORMAS                </t>
  </si>
  <si>
    <t xml:space="preserve">MATERIAIS DIVERSOS                      </t>
  </si>
  <si>
    <t xml:space="preserve">OBRAS E REFORMAS MANUTENÇÃO - (ISS 5%)  </t>
  </si>
  <si>
    <t xml:space="preserve">SERV. DE MANUTENÇÃO EM GERAL - (ISS 5%) </t>
  </si>
  <si>
    <t xml:space="preserve">ÓRTESES, PRÓTESES E MATERIAIS ESPECIAIS </t>
  </si>
  <si>
    <t xml:space="preserve">MAT. P/ ESCRITÓRIO E SIMILARES          </t>
  </si>
  <si>
    <t xml:space="preserve">MAT P/ COPA, HIGIENE E LIMPEZA          </t>
  </si>
  <si>
    <t>SERVIÇOS DE TERCEIROS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</si>
</sst>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1" fillId="0" borderId="0" xfId="48"/>
    <xf numFmtId="0" fontId="22" fillId="0" borderId="0" xfId="45" applyFont="1" applyAlignment="1">
      <alignment vertical="center"/>
    </xf>
    <xf numFmtId="0" fontId="3" fillId="0" borderId="0" xfId="49"/>
    <xf numFmtId="0" fontId="22" fillId="0" borderId="0" xfId="50" applyFont="1" applyAlignment="1">
      <alignment vertical="center"/>
    </xf>
    <xf numFmtId="0" fontId="24" fillId="0" borderId="0" xfId="50" applyFont="1" applyAlignment="1">
      <alignment vertical="center"/>
    </xf>
    <xf numFmtId="0" fontId="25" fillId="0" borderId="10" xfId="45" applyFont="1" applyBorder="1" applyAlignment="1">
      <alignment vertical="center" wrapText="1"/>
    </xf>
    <xf numFmtId="4" fontId="25" fillId="0" borderId="11" xfId="45" applyNumberFormat="1" applyFont="1" applyBorder="1" applyAlignment="1">
      <alignment vertical="center"/>
    </xf>
    <xf numFmtId="0" fontId="26" fillId="0" borderId="12" xfId="50" applyFont="1" applyBorder="1" applyAlignment="1">
      <alignment horizontal="left" vertical="center" wrapText="1"/>
    </xf>
    <xf numFmtId="4" fontId="26" fillId="0" borderId="13" xfId="45" applyNumberFormat="1" applyFont="1" applyBorder="1" applyAlignment="1">
      <alignment vertical="center"/>
    </xf>
    <xf numFmtId="0" fontId="25" fillId="0" borderId="0" xfId="45" applyFont="1" applyAlignment="1">
      <alignment horizontal="left" vertical="center" wrapText="1"/>
    </xf>
    <xf numFmtId="4" fontId="25" fillId="0" borderId="0" xfId="45" applyNumberFormat="1" applyFont="1" applyAlignment="1">
      <alignment vertical="center"/>
    </xf>
    <xf numFmtId="0" fontId="25" fillId="33" borderId="12" xfId="45" applyFont="1" applyFill="1" applyBorder="1" applyAlignment="1">
      <alignment horizontal="left" vertical="center" wrapText="1"/>
    </xf>
    <xf numFmtId="4" fontId="25" fillId="33" borderId="13" xfId="45" applyNumberFormat="1" applyFont="1" applyFill="1" applyBorder="1" applyAlignment="1">
      <alignment vertical="center"/>
    </xf>
    <xf numFmtId="0" fontId="27" fillId="0" borderId="0" xfId="45" applyFont="1" applyAlignment="1">
      <alignment vertical="center" wrapText="1"/>
    </xf>
    <xf numFmtId="4" fontId="27" fillId="0" borderId="0" xfId="45" applyNumberFormat="1" applyFont="1" applyAlignment="1">
      <alignment vertical="center"/>
    </xf>
    <xf numFmtId="4" fontId="26" fillId="0" borderId="13" xfId="45" applyNumberFormat="1" applyFont="1" applyBorder="1" applyAlignment="1">
      <alignment horizontal="right" vertical="center"/>
    </xf>
    <xf numFmtId="4" fontId="3" fillId="0" borderId="0" xfId="49" applyNumberFormat="1"/>
    <xf numFmtId="0" fontId="25" fillId="33" borderId="12" xfId="45" applyFont="1" applyFill="1" applyBorder="1" applyAlignment="1">
      <alignment horizontal="left" vertical="center"/>
    </xf>
    <xf numFmtId="4" fontId="28" fillId="33" borderId="13" xfId="45" applyNumberFormat="1" applyFont="1" applyFill="1" applyBorder="1" applyAlignment="1">
      <alignment vertical="center"/>
    </xf>
    <xf numFmtId="0" fontId="24" fillId="0" borderId="0" xfId="45" applyFont="1"/>
    <xf numFmtId="4" fontId="24" fillId="0" borderId="0" xfId="45" applyNumberFormat="1" applyFont="1"/>
    <xf numFmtId="0" fontId="29" fillId="34" borderId="14" xfId="45" applyFont="1" applyFill="1" applyBorder="1" applyAlignment="1">
      <alignment vertical="center"/>
    </xf>
    <xf numFmtId="165" fontId="29" fillId="34" borderId="15" xfId="45" applyNumberFormat="1" applyFont="1" applyFill="1" applyBorder="1" applyAlignment="1">
      <alignment vertical="center"/>
    </xf>
    <xf numFmtId="0" fontId="30" fillId="0" borderId="0" xfId="45" applyFont="1"/>
    <xf numFmtId="0" fontId="32" fillId="0" borderId="0" xfId="51" applyFont="1" applyAlignment="1">
      <alignment vertical="center"/>
    </xf>
    <xf numFmtId="0" fontId="34" fillId="0" borderId="0" xfId="51" applyFont="1" applyAlignment="1">
      <alignment vertical="center"/>
    </xf>
    <xf numFmtId="43" fontId="32" fillId="0" borderId="0" xfId="52" applyFont="1" applyAlignment="1">
      <alignment vertical="center"/>
    </xf>
    <xf numFmtId="0" fontId="32" fillId="35" borderId="0" xfId="51" applyFont="1" applyFill="1" applyAlignment="1">
      <alignment horizontal="center" vertical="center"/>
    </xf>
    <xf numFmtId="0" fontId="31" fillId="0" borderId="0" xfId="51" applyFont="1" applyAlignment="1">
      <alignment horizontal="center" vertical="center"/>
    </xf>
    <xf numFmtId="0" fontId="33" fillId="0" borderId="0" xfId="51" applyFont="1" applyAlignment="1">
      <alignment horizontal="center" vertical="center" wrapText="1"/>
    </xf>
    <xf numFmtId="17" fontId="33" fillId="0" borderId="0" xfId="51" quotePrefix="1" applyNumberFormat="1" applyFont="1" applyAlignment="1">
      <alignment horizontal="center" vertical="center" wrapText="1"/>
    </xf>
    <xf numFmtId="0" fontId="33" fillId="0" borderId="0" xfId="51" applyFont="1" applyAlignment="1">
      <alignment horizontal="center" vertical="center"/>
    </xf>
    <xf numFmtId="49" fontId="35" fillId="0" borderId="0" xfId="51" applyNumberFormat="1" applyFont="1" applyAlignment="1">
      <alignment horizontal="center" vertical="center"/>
    </xf>
    <xf numFmtId="0" fontId="23" fillId="0" borderId="0" xfId="50" applyFont="1" applyAlignment="1">
      <alignment horizontal="center" vertical="center"/>
    </xf>
    <xf numFmtId="0" fontId="36" fillId="0" borderId="0" xfId="55" applyFont="1" applyAlignment="1">
      <alignment horizontal="center" vertical="center"/>
    </xf>
    <xf numFmtId="0" fontId="36" fillId="0" borderId="0" xfId="55" applyFont="1" applyAlignment="1">
      <alignment vertical="center"/>
    </xf>
    <xf numFmtId="0" fontId="1" fillId="0" borderId="0" xfId="55" applyAlignment="1">
      <alignment vertical="center"/>
    </xf>
    <xf numFmtId="0" fontId="37" fillId="0" borderId="0" xfId="55" applyFont="1" applyAlignment="1">
      <alignment horizontal="center" vertical="center"/>
    </xf>
    <xf numFmtId="0" fontId="37" fillId="0" borderId="0" xfId="55" applyFont="1" applyAlignment="1">
      <alignment vertical="center"/>
    </xf>
    <xf numFmtId="0" fontId="1" fillId="0" borderId="0" xfId="55"/>
    <xf numFmtId="0" fontId="38" fillId="0" borderId="0" xfId="55" applyFont="1" applyAlignment="1">
      <alignment vertical="center"/>
    </xf>
    <xf numFmtId="0" fontId="39" fillId="0" borderId="0" xfId="55" applyFont="1" applyAlignment="1">
      <alignment vertical="center" wrapText="1"/>
    </xf>
    <xf numFmtId="0" fontId="39" fillId="0" borderId="0" xfId="55" applyFont="1" applyAlignment="1">
      <alignment horizontal="center" vertical="center" wrapText="1"/>
    </xf>
    <xf numFmtId="166" fontId="40" fillId="0" borderId="0" xfId="55" applyNumberFormat="1" applyFont="1" applyAlignment="1">
      <alignment vertical="center"/>
    </xf>
    <xf numFmtId="0" fontId="41" fillId="0" borderId="0" xfId="55" applyFont="1" applyAlignment="1">
      <alignment vertical="center"/>
    </xf>
    <xf numFmtId="0" fontId="42" fillId="36" borderId="16" xfId="55" applyFont="1" applyFill="1" applyBorder="1" applyAlignment="1">
      <alignment horizontal="center" vertical="center"/>
    </xf>
    <xf numFmtId="0" fontId="42" fillId="36" borderId="16" xfId="55" applyFont="1" applyFill="1" applyBorder="1" applyAlignment="1">
      <alignment horizontal="left" vertical="center" indent="1"/>
    </xf>
    <xf numFmtId="0" fontId="42" fillId="36" borderId="16" xfId="55" applyFont="1" applyFill="1" applyBorder="1" applyAlignment="1">
      <alignment horizontal="left" vertical="center" indent="2"/>
    </xf>
    <xf numFmtId="14" fontId="43" fillId="36" borderId="16" xfId="55" applyNumberFormat="1" applyFont="1" applyFill="1" applyBorder="1" applyAlignment="1">
      <alignment horizontal="center" vertical="center"/>
    </xf>
    <xf numFmtId="14" fontId="43" fillId="36" borderId="16" xfId="55" applyNumberFormat="1" applyFont="1" applyFill="1" applyBorder="1" applyAlignment="1">
      <alignment horizontal="center" vertical="center" wrapText="1"/>
    </xf>
    <xf numFmtId="0" fontId="44" fillId="0" borderId="0" xfId="55" applyFont="1"/>
    <xf numFmtId="0" fontId="45" fillId="0" borderId="16" xfId="56" quotePrefix="1" applyNumberFormat="1" applyFont="1" applyFill="1" applyBorder="1" applyAlignment="1">
      <alignment horizontal="center" vertical="center"/>
    </xf>
    <xf numFmtId="0" fontId="46" fillId="0" borderId="16" xfId="56" applyNumberFormat="1" applyFont="1" applyFill="1" applyBorder="1" applyAlignment="1">
      <alignment horizontal="center" vertical="center"/>
    </xf>
    <xf numFmtId="0" fontId="46" fillId="0" borderId="16" xfId="56" applyNumberFormat="1" applyFont="1" applyFill="1" applyBorder="1" applyAlignment="1">
      <alignment horizontal="left" vertical="center" indent="1"/>
    </xf>
    <xf numFmtId="43" fontId="46" fillId="0" borderId="16" xfId="56" applyFont="1" applyFill="1" applyBorder="1" applyAlignment="1">
      <alignment horizontal="left" vertical="center"/>
    </xf>
    <xf numFmtId="4" fontId="46" fillId="0" borderId="16" xfId="55" applyNumberFormat="1" applyFont="1" applyBorder="1" applyAlignment="1">
      <alignment horizontal="center" vertical="center"/>
    </xf>
    <xf numFmtId="167" fontId="46" fillId="0" borderId="16" xfId="55" applyNumberFormat="1" applyFont="1" applyBorder="1" applyAlignment="1">
      <alignment horizontal="center" vertical="center"/>
    </xf>
    <xf numFmtId="0" fontId="47" fillId="36" borderId="17" xfId="55" applyFont="1" applyFill="1" applyBorder="1" applyAlignment="1">
      <alignment horizontal="left" vertical="center" indent="1"/>
    </xf>
    <xf numFmtId="0" fontId="47" fillId="36" borderId="18" xfId="55" applyFont="1" applyFill="1" applyBorder="1" applyAlignment="1">
      <alignment horizontal="left" vertical="center" indent="1"/>
    </xf>
    <xf numFmtId="0" fontId="47" fillId="36" borderId="19" xfId="55" applyFont="1" applyFill="1" applyBorder="1" applyAlignment="1">
      <alignment horizontal="left" vertical="center" indent="1"/>
    </xf>
    <xf numFmtId="166" fontId="47" fillId="36" borderId="20" xfId="55" applyNumberFormat="1" applyFont="1" applyFill="1" applyBorder="1" applyAlignment="1">
      <alignment vertical="center"/>
    </xf>
    <xf numFmtId="0" fontId="48" fillId="0" borderId="0" xfId="55" applyFont="1" applyAlignment="1">
      <alignment horizontal="center" vertical="center"/>
    </xf>
    <xf numFmtId="0" fontId="48" fillId="0" borderId="0" xfId="55" applyFont="1" applyAlignment="1">
      <alignment vertical="center"/>
    </xf>
    <xf numFmtId="14" fontId="48" fillId="0" borderId="0" xfId="55" applyNumberFormat="1" applyFont="1" applyAlignment="1">
      <alignment horizontal="center" vertical="center"/>
    </xf>
    <xf numFmtId="0" fontId="1" fillId="0" borderId="0" xfId="55" applyAlignment="1">
      <alignment horizontal="center"/>
    </xf>
    <xf numFmtId="0" fontId="1" fillId="0" borderId="0" xfId="55" applyAlignment="1">
      <alignment horizontal="left" indent="1"/>
    </xf>
    <xf numFmtId="4" fontId="1" fillId="0" borderId="0" xfId="55" applyNumberFormat="1" applyAlignment="1">
      <alignment horizontal="right"/>
    </xf>
    <xf numFmtId="14" fontId="1" fillId="0" borderId="0" xfId="55" applyNumberFormat="1" applyAlignment="1">
      <alignment horizontal="left" indent="1"/>
    </xf>
  </cellXfs>
  <cellStyles count="5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45" xr:uid="{00000000-0005-0000-0000-000021000000}"/>
    <cellStyle name="Normal 2 2 2 2 12 2" xfId="50" xr:uid="{F74ECBB5-1A36-417C-85AA-2E1A08B97017}"/>
    <cellStyle name="Normal 3" xfId="47" xr:uid="{00000000-0005-0000-0000-000022000000}"/>
    <cellStyle name="Normal 3 2" xfId="53" xr:uid="{FE4B01F3-6167-4B0A-9C7A-691894631AFC}"/>
    <cellStyle name="Normal 3 2 2" xfId="51" xr:uid="{F00B1A1E-628E-44E6-B005-7E6D97A2F4B3}"/>
    <cellStyle name="Normal 3 2 3" xfId="55" xr:uid="{7C76FFBC-ACE3-4C9C-8926-3CD40D5C469E}"/>
    <cellStyle name="Normal 4" xfId="48" xr:uid="{160F2BE6-9319-4693-980F-141F465DF750}"/>
    <cellStyle name="Normal 4 2" xfId="49" xr:uid="{EEE87878-4C20-4F95-B703-E7D2E7AC2C4E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000000-0005-0000-0000-000026000000}"/>
    <cellStyle name="Separador de milhares 2 3" xfId="46" xr:uid="{00000000-0005-0000-0000-000027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A9C5CEBA-EF7B-4469-9021-FADD66A40CC3}"/>
    <cellStyle name="Vírgula 2 2" xfId="54" xr:uid="{77A6FA2A-202E-491C-B7E9-3D1E8CDF6CF9}"/>
    <cellStyle name="Vírgula 2 3" xfId="56" xr:uid="{BBCD988F-2FA9-4589-92E5-6109AAD62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928F07-9A26-4D07-9908-BE1D2E50BE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5</xdr:row>
      <xdr:rowOff>38100</xdr:rowOff>
    </xdr:from>
    <xdr:to>
      <xdr:col>10</xdr:col>
      <xdr:colOff>106109</xdr:colOff>
      <xdr:row>33</xdr:row>
      <xdr:rowOff>57150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25B514F1-78E7-460C-A6F4-5C8619820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847725"/>
          <a:ext cx="6078285" cy="4552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4</xdr:row>
      <xdr:rowOff>14462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837773-E6D5-4467-9EEE-DD7E8445B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200775" cy="662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5B6C83-4694-4F78-8652-48B0486959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22E3ED-56AE-4BEE-BACF-78AE8C8BB8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44917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9F08-A520-48FC-8800-B00D21144315}">
  <dimension ref="A1:P11"/>
  <sheetViews>
    <sheetView showGridLines="0" zoomScale="70" zoomScaleNormal="70" workbookViewId="0">
      <selection activeCell="O7" sqref="O7"/>
    </sheetView>
  </sheetViews>
  <sheetFormatPr defaultColWidth="9.140625" defaultRowHeight="24.75" customHeight="1" x14ac:dyDescent="0.2"/>
  <cols>
    <col min="1" max="1" width="55.7109375" style="25" customWidth="1"/>
    <col min="2" max="8" width="9.140625" style="25"/>
    <col min="9" max="9" width="37.140625" style="25" customWidth="1"/>
    <col min="10" max="10" width="0.28515625" style="25" customWidth="1"/>
    <col min="11" max="13" width="9.140625" style="25"/>
    <col min="14" max="14" width="10.7109375" style="25" customWidth="1"/>
    <col min="15" max="15" width="9.140625" style="25"/>
    <col min="16" max="16" width="12" style="25" bestFit="1" customWidth="1"/>
    <col min="17" max="16384" width="9.140625" style="25"/>
  </cols>
  <sheetData>
    <row r="1" spans="1:16" ht="80.25" customHeight="1" x14ac:dyDescent="0.2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6" customFormat="1" ht="30.75" x14ac:dyDescent="0.2">
      <c r="A4" s="30" t="s">
        <v>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6" customFormat="1" ht="30.75" x14ac:dyDescent="0.2">
      <c r="A5" s="30" t="s">
        <v>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6" customFormat="1" ht="55.5" customHeight="1" x14ac:dyDescent="0.2">
      <c r="A6" s="31" t="s">
        <v>10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DCC9D-88AE-4098-9E13-68C945E0BB57}">
  <dimension ref="A1"/>
  <sheetViews>
    <sheetView showGridLines="0" workbookViewId="0">
      <selection activeCell="F45" sqref="F45"/>
    </sheetView>
  </sheetViews>
  <sheetFormatPr defaultColWidth="9.140625" defaultRowHeight="12.75" x14ac:dyDescent="0.2"/>
  <cols>
    <col min="1" max="16384" width="9.140625" style="1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0246E-F8CF-43E1-B6C6-3CA80255032A}">
  <dimension ref="A1:D21"/>
  <sheetViews>
    <sheetView showGridLines="0" zoomScale="85" zoomScaleNormal="85" workbookViewId="0">
      <selection activeCell="B14" sqref="B14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3" bestFit="1" customWidth="1"/>
    <col min="4" max="4" width="12" style="3" bestFit="1" customWidth="1"/>
    <col min="5" max="5" width="19" style="3" customWidth="1"/>
    <col min="6" max="16384" width="9.140625" style="3"/>
  </cols>
  <sheetData>
    <row r="1" spans="1:4" ht="52.15" customHeight="1" x14ac:dyDescent="0.25">
      <c r="A1" s="2"/>
      <c r="B1" s="2"/>
    </row>
    <row r="2" spans="1:4" ht="27" customHeight="1" x14ac:dyDescent="0.25">
      <c r="A2" s="4"/>
      <c r="B2" s="4"/>
    </row>
    <row r="3" spans="1:4" ht="37.9" customHeight="1" x14ac:dyDescent="0.25">
      <c r="A3" s="34" t="s">
        <v>1</v>
      </c>
      <c r="B3" s="34"/>
    </row>
    <row r="4" spans="1:4" ht="25.1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2</v>
      </c>
      <c r="B6" s="7">
        <v>640780.86</v>
      </c>
    </row>
    <row r="7" spans="1:4" ht="27.6" customHeight="1" x14ac:dyDescent="0.25">
      <c r="A7" s="8" t="s">
        <v>3</v>
      </c>
      <c r="B7" s="9">
        <v>7476.37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7476.37</v>
      </c>
    </row>
    <row r="10" spans="1:4" x14ac:dyDescent="0.25">
      <c r="A10" s="10"/>
      <c r="B10" s="11"/>
    </row>
    <row r="11" spans="1:4" ht="27.6" customHeight="1" x14ac:dyDescent="0.25">
      <c r="A11" s="14" t="s">
        <v>4</v>
      </c>
      <c r="B11" s="15"/>
    </row>
    <row r="12" spans="1:4" ht="27.6" customHeight="1" x14ac:dyDescent="0.25">
      <c r="A12" s="8" t="s">
        <v>21</v>
      </c>
      <c r="B12" s="16">
        <v>-8328.18</v>
      </c>
      <c r="C12" s="17"/>
      <c r="D12" s="17"/>
    </row>
    <row r="13" spans="1:4" ht="27.6" customHeight="1" x14ac:dyDescent="0.25">
      <c r="A13" s="8" t="s">
        <v>44</v>
      </c>
      <c r="B13" s="16">
        <v>-19613.8</v>
      </c>
      <c r="C13" s="17"/>
      <c r="D13" s="17"/>
    </row>
    <row r="14" spans="1:4" x14ac:dyDescent="0.25">
      <c r="A14" s="10"/>
      <c r="B14" s="11"/>
    </row>
    <row r="15" spans="1:4" ht="27.6" customHeight="1" x14ac:dyDescent="0.25">
      <c r="A15" s="18" t="s">
        <v>0</v>
      </c>
      <c r="B15" s="19">
        <f>SUM(B12:B13)</f>
        <v>-27941.98</v>
      </c>
      <c r="C15" s="17"/>
    </row>
    <row r="16" spans="1:4" x14ac:dyDescent="0.25">
      <c r="B16" s="21"/>
    </row>
    <row r="17" spans="1:2" ht="27.6" customHeight="1" thickBot="1" x14ac:dyDescent="0.3">
      <c r="A17" s="22" t="s">
        <v>5</v>
      </c>
      <c r="B17" s="23">
        <f>B6+B7+B15</f>
        <v>620315.25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775FA-605F-401E-BBCE-78CCCFD43394}">
  <dimension ref="A1:N21"/>
  <sheetViews>
    <sheetView showGridLines="0" tabSelected="1" zoomScaleNormal="100" workbookViewId="0">
      <selection activeCell="K21" sqref="K21"/>
    </sheetView>
  </sheetViews>
  <sheetFormatPr defaultRowHeight="15" x14ac:dyDescent="0.25"/>
  <cols>
    <col min="1" max="1" width="6.140625" style="65" customWidth="1"/>
    <col min="2" max="2" width="13.42578125" style="65" customWidth="1"/>
    <col min="3" max="3" width="45.28515625" style="66" bestFit="1" customWidth="1"/>
    <col min="4" max="4" width="24.42578125" style="66" bestFit="1" customWidth="1"/>
    <col min="5" max="5" width="64.28515625" style="66" bestFit="1" customWidth="1"/>
    <col min="6" max="6" width="18.28515625" style="67" bestFit="1" customWidth="1"/>
    <col min="7" max="7" width="14.85546875" style="68" customWidth="1"/>
    <col min="8" max="16384" width="9.140625" style="40"/>
  </cols>
  <sheetData>
    <row r="1" spans="1:14" s="37" customFormat="1" ht="53.25" customHeight="1" x14ac:dyDescent="0.2">
      <c r="A1" s="35"/>
      <c r="B1" s="35"/>
      <c r="C1" s="35"/>
      <c r="D1" s="35"/>
      <c r="E1" s="35"/>
      <c r="F1" s="35"/>
      <c r="G1" s="35"/>
      <c r="H1" s="36"/>
      <c r="I1" s="36"/>
      <c r="J1" s="36"/>
      <c r="K1" s="36"/>
    </row>
    <row r="2" spans="1:14" ht="12" customHeight="1" x14ac:dyDescent="0.25">
      <c r="A2" s="38" t="s">
        <v>12</v>
      </c>
      <c r="B2" s="38"/>
      <c r="C2" s="38"/>
      <c r="D2" s="38"/>
      <c r="E2" s="38"/>
      <c r="F2" s="38"/>
      <c r="G2" s="38"/>
      <c r="H2" s="39"/>
      <c r="I2" s="39"/>
      <c r="J2" s="39"/>
      <c r="K2" s="39"/>
      <c r="L2" s="39"/>
      <c r="M2" s="39"/>
      <c r="N2" s="39"/>
    </row>
    <row r="3" spans="1:14" s="41" customFormat="1" ht="20.100000000000001" customHeight="1" x14ac:dyDescent="0.2">
      <c r="A3" s="38"/>
      <c r="B3" s="38"/>
      <c r="C3" s="38"/>
      <c r="D3" s="38"/>
      <c r="E3" s="38"/>
      <c r="F3" s="38"/>
      <c r="G3" s="38"/>
      <c r="H3" s="39"/>
      <c r="I3" s="39"/>
      <c r="J3" s="39"/>
      <c r="K3" s="39"/>
      <c r="L3" s="39"/>
      <c r="M3" s="39"/>
      <c r="N3" s="39"/>
    </row>
    <row r="4" spans="1:14" s="45" customFormat="1" ht="13.5" customHeight="1" x14ac:dyDescent="0.2">
      <c r="A4" s="42"/>
      <c r="B4" s="43"/>
      <c r="C4" s="42"/>
      <c r="D4" s="42"/>
      <c r="E4" s="42"/>
      <c r="F4" s="44"/>
      <c r="G4" s="42"/>
    </row>
    <row r="5" spans="1:14" s="51" customFormat="1" ht="27" customHeight="1" x14ac:dyDescent="0.2">
      <c r="A5" s="46" t="s">
        <v>13</v>
      </c>
      <c r="B5" s="46" t="s">
        <v>14</v>
      </c>
      <c r="C5" s="47" t="s">
        <v>15</v>
      </c>
      <c r="D5" s="47" t="s">
        <v>16</v>
      </c>
      <c r="E5" s="48" t="s">
        <v>17</v>
      </c>
      <c r="F5" s="49" t="s">
        <v>18</v>
      </c>
      <c r="G5" s="50" t="s">
        <v>19</v>
      </c>
      <c r="H5" s="41"/>
    </row>
    <row r="6" spans="1:14" x14ac:dyDescent="0.25">
      <c r="A6" s="52">
        <v>1</v>
      </c>
      <c r="B6" s="53">
        <v>4728</v>
      </c>
      <c r="C6" s="54" t="s">
        <v>37</v>
      </c>
      <c r="D6" s="54" t="s">
        <v>21</v>
      </c>
      <c r="E6" s="55" t="s">
        <v>23</v>
      </c>
      <c r="F6" s="56">
        <v>-1199.9000000000001</v>
      </c>
      <c r="G6" s="57">
        <v>45915</v>
      </c>
    </row>
    <row r="7" spans="1:14" x14ac:dyDescent="0.25">
      <c r="A7" s="52">
        <v>2</v>
      </c>
      <c r="B7" s="53">
        <v>350</v>
      </c>
      <c r="C7" s="54" t="s">
        <v>38</v>
      </c>
      <c r="D7" s="54" t="s">
        <v>21</v>
      </c>
      <c r="E7" s="55" t="s">
        <v>25</v>
      </c>
      <c r="F7" s="56">
        <v>-242</v>
      </c>
      <c r="G7" s="57">
        <v>45919</v>
      </c>
    </row>
    <row r="8" spans="1:14" x14ac:dyDescent="0.25">
      <c r="A8" s="52">
        <v>3</v>
      </c>
      <c r="B8" s="53">
        <v>311</v>
      </c>
      <c r="C8" s="54" t="s">
        <v>20</v>
      </c>
      <c r="D8" s="54" t="s">
        <v>21</v>
      </c>
      <c r="E8" s="55" t="s">
        <v>24</v>
      </c>
      <c r="F8" s="56">
        <v>-1260.3</v>
      </c>
      <c r="G8" s="57">
        <v>45919</v>
      </c>
    </row>
    <row r="9" spans="1:14" x14ac:dyDescent="0.25">
      <c r="A9" s="52">
        <v>4</v>
      </c>
      <c r="B9" s="53">
        <v>505</v>
      </c>
      <c r="C9" s="54" t="s">
        <v>40</v>
      </c>
      <c r="D9" s="54" t="s">
        <v>44</v>
      </c>
      <c r="E9" s="55" t="s">
        <v>27</v>
      </c>
      <c r="F9" s="56">
        <v>-6800</v>
      </c>
      <c r="G9" s="57">
        <v>45922</v>
      </c>
    </row>
    <row r="10" spans="1:14" x14ac:dyDescent="0.25">
      <c r="A10" s="52">
        <v>5</v>
      </c>
      <c r="B10" s="53">
        <v>61</v>
      </c>
      <c r="C10" s="54" t="s">
        <v>39</v>
      </c>
      <c r="D10" s="54" t="s">
        <v>44</v>
      </c>
      <c r="E10" s="55" t="s">
        <v>26</v>
      </c>
      <c r="F10" s="56">
        <v>-7998</v>
      </c>
      <c r="G10" s="57">
        <v>45922</v>
      </c>
    </row>
    <row r="11" spans="1:14" x14ac:dyDescent="0.25">
      <c r="A11" s="52">
        <v>6</v>
      </c>
      <c r="B11" s="53">
        <v>780660</v>
      </c>
      <c r="C11" s="54" t="s">
        <v>43</v>
      </c>
      <c r="D11" s="54" t="s">
        <v>21</v>
      </c>
      <c r="E11" s="55" t="s">
        <v>31</v>
      </c>
      <c r="F11" s="56">
        <v>-43.58</v>
      </c>
      <c r="G11" s="57">
        <v>45923</v>
      </c>
    </row>
    <row r="12" spans="1:14" x14ac:dyDescent="0.25">
      <c r="A12" s="52">
        <v>7</v>
      </c>
      <c r="B12" s="53">
        <v>3878</v>
      </c>
      <c r="C12" s="54" t="s">
        <v>37</v>
      </c>
      <c r="D12" s="54" t="s">
        <v>21</v>
      </c>
      <c r="E12" s="55" t="s">
        <v>29</v>
      </c>
      <c r="F12" s="56">
        <v>-154.9</v>
      </c>
      <c r="G12" s="57">
        <v>45923</v>
      </c>
    </row>
    <row r="13" spans="1:14" x14ac:dyDescent="0.25">
      <c r="A13" s="52">
        <v>8</v>
      </c>
      <c r="B13" s="53">
        <v>250</v>
      </c>
      <c r="C13" s="54" t="s">
        <v>41</v>
      </c>
      <c r="D13" s="54" t="s">
        <v>21</v>
      </c>
      <c r="E13" s="55" t="s">
        <v>28</v>
      </c>
      <c r="F13" s="56">
        <v>-1099</v>
      </c>
      <c r="G13" s="57">
        <v>45923</v>
      </c>
    </row>
    <row r="14" spans="1:14" x14ac:dyDescent="0.25">
      <c r="A14" s="52">
        <v>9</v>
      </c>
      <c r="B14" s="53">
        <v>202522139</v>
      </c>
      <c r="C14" s="54" t="s">
        <v>38</v>
      </c>
      <c r="D14" s="54" t="s">
        <v>21</v>
      </c>
      <c r="E14" s="55" t="s">
        <v>32</v>
      </c>
      <c r="F14" s="56">
        <v>-1188</v>
      </c>
      <c r="G14" s="57">
        <v>45923</v>
      </c>
    </row>
    <row r="15" spans="1:14" x14ac:dyDescent="0.25">
      <c r="A15" s="52">
        <v>10</v>
      </c>
      <c r="B15" s="53">
        <v>12426</v>
      </c>
      <c r="C15" s="54" t="s">
        <v>42</v>
      </c>
      <c r="D15" s="54" t="s">
        <v>21</v>
      </c>
      <c r="E15" s="55" t="s">
        <v>30</v>
      </c>
      <c r="F15" s="56">
        <v>-300</v>
      </c>
      <c r="G15" s="57">
        <v>45923</v>
      </c>
    </row>
    <row r="16" spans="1:14" x14ac:dyDescent="0.25">
      <c r="A16" s="52">
        <v>11</v>
      </c>
      <c r="B16" s="53">
        <v>5</v>
      </c>
      <c r="C16" s="54" t="s">
        <v>20</v>
      </c>
      <c r="D16" s="54" t="s">
        <v>21</v>
      </c>
      <c r="E16" s="55" t="s">
        <v>33</v>
      </c>
      <c r="F16" s="56">
        <v>-235</v>
      </c>
      <c r="G16" s="57">
        <v>45924</v>
      </c>
    </row>
    <row r="17" spans="1:9" x14ac:dyDescent="0.25">
      <c r="A17" s="52">
        <v>12</v>
      </c>
      <c r="B17" s="53">
        <v>6</v>
      </c>
      <c r="C17" s="54" t="s">
        <v>20</v>
      </c>
      <c r="D17" s="54" t="s">
        <v>21</v>
      </c>
      <c r="E17" s="55" t="s">
        <v>33</v>
      </c>
      <c r="F17" s="56">
        <v>-300</v>
      </c>
      <c r="G17" s="57">
        <v>45924</v>
      </c>
    </row>
    <row r="18" spans="1:9" x14ac:dyDescent="0.25">
      <c r="A18" s="52">
        <v>13</v>
      </c>
      <c r="B18" s="53">
        <v>34</v>
      </c>
      <c r="C18" s="54" t="s">
        <v>40</v>
      </c>
      <c r="D18" s="54" t="s">
        <v>44</v>
      </c>
      <c r="E18" s="55" t="s">
        <v>34</v>
      </c>
      <c r="F18" s="56">
        <v>-4815.8</v>
      </c>
      <c r="G18" s="57">
        <v>45925</v>
      </c>
    </row>
    <row r="19" spans="1:9" x14ac:dyDescent="0.25">
      <c r="A19" s="52">
        <v>14</v>
      </c>
      <c r="B19" s="53">
        <v>74399</v>
      </c>
      <c r="C19" s="54" t="s">
        <v>42</v>
      </c>
      <c r="D19" s="54" t="s">
        <v>21</v>
      </c>
      <c r="E19" s="55" t="s">
        <v>35</v>
      </c>
      <c r="F19" s="56">
        <f>-1893.5+58</f>
        <v>-1835.5</v>
      </c>
      <c r="G19" s="57">
        <v>45926</v>
      </c>
    </row>
    <row r="20" spans="1:9" ht="15.75" thickBot="1" x14ac:dyDescent="0.3">
      <c r="A20" s="52">
        <v>15</v>
      </c>
      <c r="B20" s="53">
        <v>15413</v>
      </c>
      <c r="C20" s="54" t="s">
        <v>20</v>
      </c>
      <c r="D20" s="54" t="s">
        <v>21</v>
      </c>
      <c r="E20" s="55" t="s">
        <v>36</v>
      </c>
      <c r="F20" s="56">
        <v>-470</v>
      </c>
      <c r="G20" s="57">
        <v>45929</v>
      </c>
    </row>
    <row r="21" spans="1:9" s="63" customFormat="1" ht="26.45" customHeight="1" thickBot="1" x14ac:dyDescent="0.25">
      <c r="A21" s="58" t="s">
        <v>22</v>
      </c>
      <c r="B21" s="59"/>
      <c r="C21" s="59"/>
      <c r="D21" s="59"/>
      <c r="E21" s="60"/>
      <c r="F21" s="61">
        <f>SUM(F6:F20
)</f>
        <v>-27941.980000000003</v>
      </c>
      <c r="G21" s="62"/>
      <c r="I21" s="64"/>
    </row>
  </sheetData>
  <autoFilter ref="A5:N21" xr:uid="{576775FA-605F-401E-BBCE-78CCCFD43394}"/>
  <sortState xmlns:xlrd2="http://schemas.microsoft.com/office/spreadsheetml/2017/richdata2" ref="A6:N20">
    <sortCondition ref="G6:G20"/>
    <sortCondition ref="E6:E20"/>
  </sortState>
  <mergeCells count="3">
    <mergeCell ref="A1:G1"/>
    <mergeCell ref="A2:G3"/>
    <mergeCell ref="A21:E21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E8150F-60BC-4744-9A97-854C32D03602}"/>
</file>

<file path=customXml/itemProps2.xml><?xml version="1.0" encoding="utf-8"?>
<ds:datastoreItem xmlns:ds="http://schemas.openxmlformats.org/officeDocument/2006/customXml" ds:itemID="{CB4F655D-8CCA-4754-B7A7-C17E593F856C}"/>
</file>

<file path=customXml/itemProps3.xml><?xml version="1.0" encoding="utf-8"?>
<ds:datastoreItem xmlns:ds="http://schemas.openxmlformats.org/officeDocument/2006/customXml" ds:itemID="{EE0BA763-F6EB-4564-84AD-94350F189B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2025-06-16T18:30:47Z</cp:lastPrinted>
  <dcterms:created xsi:type="dcterms:W3CDTF">2023-10-31T18:42:46Z</dcterms:created>
  <dcterms:modified xsi:type="dcterms:W3CDTF">2025-10-09T16:35:03Z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557500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